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pponsteel365-my.sharepoint.com/personal/kanki_ta5_kyohhei_jp_nipponsteel_com/Documents/10. 顧客各社マテレコ等対応/1. General (Data Sheet, Record)/"/>
    </mc:Choice>
  </mc:AlternateContent>
  <xr:revisionPtr revIDLastSave="455" documentId="11_C90B8CA5829D029948A380FD6A4DFE85B82BA7F4" xr6:coauthVersionLast="47" xr6:coauthVersionMax="47" xr10:uidLastSave="{F0EFFFDA-0D69-4390-88E3-A810F030A624}"/>
  <bookViews>
    <workbookView xWindow="30360" yWindow="1560" windowWidth="21600" windowHeight="11295" xr2:uid="{00000000-000D-0000-FFFF-FFFF00000000}"/>
  </bookViews>
  <sheets>
    <sheet name="Well Condition Data" sheetId="2" r:id="rId1"/>
    <sheet name="Any other info." sheetId="3" r:id="rId2"/>
    <sheet name="Formation water analysis" sheetId="4" r:id="rId3"/>
    <sheet name="Well Design (Schematic)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E32" i="2"/>
  <c r="J32" i="2" s="1"/>
  <c r="E31" i="2"/>
  <c r="E30" i="2"/>
  <c r="E29" i="2"/>
  <c r="E28" i="2"/>
  <c r="E27" i="2"/>
  <c r="J27" i="2" s="1"/>
  <c r="G31" i="2"/>
  <c r="G30" i="2"/>
  <c r="G29" i="2"/>
  <c r="G28" i="2"/>
  <c r="G27" i="2"/>
  <c r="C25" i="2"/>
  <c r="E25" i="2" s="1"/>
  <c r="C13" i="2"/>
  <c r="C12" i="2"/>
  <c r="C24" i="2"/>
  <c r="E24" i="2" s="1"/>
  <c r="C22" i="2"/>
  <c r="J22" i="2" s="1"/>
  <c r="C23" i="2"/>
  <c r="J23" i="2" s="1"/>
  <c r="J30" i="2" l="1"/>
  <c r="J29" i="2"/>
  <c r="J28" i="2"/>
  <c r="J31" i="2"/>
  <c r="J24" i="2"/>
  <c r="J25" i="2"/>
  <c r="C26" i="2"/>
  <c r="J26" i="2" l="1"/>
  <c r="E26" i="2"/>
</calcChain>
</file>

<file path=xl/sharedStrings.xml><?xml version="1.0" encoding="utf-8"?>
<sst xmlns="http://schemas.openxmlformats.org/spreadsheetml/2006/main" count="145" uniqueCount="96">
  <si>
    <t>Well Condition Data Sheet</t>
    <phoneticPr fontId="2"/>
  </si>
  <si>
    <t>Project Name</t>
    <phoneticPr fontId="2"/>
  </si>
  <si>
    <t>Number of wells</t>
    <phoneticPr fontId="2"/>
  </si>
  <si>
    <t>Well Depth</t>
    <phoneticPr fontId="2"/>
  </si>
  <si>
    <t>ft</t>
    <phoneticPr fontId="2"/>
  </si>
  <si>
    <t>m</t>
    <phoneticPr fontId="2"/>
  </si>
  <si>
    <t>Water Depth (in case of offshore)</t>
    <phoneticPr fontId="2"/>
  </si>
  <si>
    <t>Remarks on the well design</t>
    <phoneticPr fontId="2"/>
  </si>
  <si>
    <t>Production Environment</t>
    <phoneticPr fontId="2"/>
  </si>
  <si>
    <t>Metric Unit</t>
    <phoneticPr fontId="2"/>
  </si>
  <si>
    <t>US Unit</t>
    <phoneticPr fontId="2"/>
  </si>
  <si>
    <t>Bottom Hole Temperature</t>
    <phoneticPr fontId="2"/>
  </si>
  <si>
    <t>F</t>
    <phoneticPr fontId="2"/>
  </si>
  <si>
    <t>(Well Head Temperature)</t>
    <phoneticPr fontId="2"/>
  </si>
  <si>
    <t>Bottom Hole Pressure</t>
    <phoneticPr fontId="2"/>
  </si>
  <si>
    <t>psi</t>
    <phoneticPr fontId="2"/>
  </si>
  <si>
    <t>Shut in Pressure</t>
    <phoneticPr fontId="2"/>
  </si>
  <si>
    <t>CO2</t>
    <phoneticPr fontId="2"/>
  </si>
  <si>
    <t>mol%</t>
    <phoneticPr fontId="2"/>
  </si>
  <si>
    <t>MPa</t>
    <phoneticPr fontId="2"/>
  </si>
  <si>
    <t xml:space="preserve">H2S </t>
  </si>
  <si>
    <t>ppm</t>
    <phoneticPr fontId="2"/>
  </si>
  <si>
    <t>Elemental Sulphur</t>
    <phoneticPr fontId="2"/>
  </si>
  <si>
    <t>Formation water composition</t>
    <phoneticPr fontId="2"/>
  </si>
  <si>
    <t>mg/L</t>
    <phoneticPr fontId="2"/>
  </si>
  <si>
    <t>(measured pH)</t>
    <phoneticPr fontId="2"/>
  </si>
  <si>
    <t>(Calculated pH at the Bottom)</t>
    <phoneticPr fontId="2"/>
  </si>
  <si>
    <t>Brine type and weight (ppg)</t>
    <phoneticPr fontId="2"/>
  </si>
  <si>
    <t>Inhibitor</t>
    <phoneticPr fontId="2"/>
  </si>
  <si>
    <t>Oxygen Scavenger</t>
    <phoneticPr fontId="2"/>
  </si>
  <si>
    <t>Other Additives</t>
    <phoneticPr fontId="2"/>
  </si>
  <si>
    <t>Remarks on the Fluids</t>
    <phoneticPr fontId="2"/>
  </si>
  <si>
    <t>NOx</t>
    <phoneticPr fontId="2"/>
  </si>
  <si>
    <t>H2</t>
    <phoneticPr fontId="2"/>
  </si>
  <si>
    <t>SOx</t>
    <phoneticPr fontId="2"/>
  </si>
  <si>
    <t>O2</t>
    <phoneticPr fontId="2"/>
  </si>
  <si>
    <t>Well Name</t>
    <phoneticPr fontId="2"/>
  </si>
  <si>
    <t xml:space="preserve">  </t>
    <phoneticPr fontId="2"/>
  </si>
  <si>
    <t>Host Facility
 (circle the one in case of offshore)</t>
    <phoneticPr fontId="2"/>
  </si>
  <si>
    <t xml:space="preserve">Production Schedule </t>
    <phoneticPr fontId="2"/>
  </si>
  <si>
    <t>(Calculated pH at the Well Head)</t>
    <phoneticPr fontId="2"/>
  </si>
  <si>
    <t>Casing Design; Size/Grade(strength)</t>
    <phoneticPr fontId="2"/>
  </si>
  <si>
    <t>Tubing Design; Size/Grade(strength)</t>
    <phoneticPr fontId="2"/>
  </si>
  <si>
    <r>
      <t>Connection;</t>
    </r>
    <r>
      <rPr>
        <sz val="12"/>
        <rFont val="ＭＳ Ｐゴシック"/>
        <family val="2"/>
        <charset val="128"/>
      </rPr>
      <t xml:space="preserve"> </t>
    </r>
    <r>
      <rPr>
        <sz val="12"/>
        <rFont val="Arial"/>
        <family val="2"/>
      </rPr>
      <t>premium, dope etc.</t>
    </r>
    <phoneticPr fontId="2"/>
  </si>
  <si>
    <t xml:space="preserve">Well Design Type </t>
    <phoneticPr fontId="2"/>
  </si>
  <si>
    <r>
      <t xml:space="preserve">  </t>
    </r>
    <r>
      <rPr>
        <sz val="11"/>
        <color theme="0" tint="-0.34998626667073579"/>
        <rFont val="Arial"/>
        <family val="2"/>
      </rPr>
      <t>Mono bore</t>
    </r>
    <r>
      <rPr>
        <sz val="11"/>
        <color theme="0" tint="-0.34998626667073579"/>
        <rFont val="ＭＳ Ｐゴシック"/>
        <family val="2"/>
        <charset val="128"/>
      </rPr>
      <t>・</t>
    </r>
    <r>
      <rPr>
        <sz val="11"/>
        <color theme="0" tint="-0.34998626667073579"/>
        <rFont val="Arial"/>
        <family val="2"/>
      </rPr>
      <t>Mix String</t>
    </r>
    <r>
      <rPr>
        <sz val="11"/>
        <color theme="0" tint="-0.34998626667073579"/>
        <rFont val="ＭＳ Ｐゴシック"/>
        <family val="2"/>
        <charset val="128"/>
      </rPr>
      <t>・</t>
    </r>
    <r>
      <rPr>
        <sz val="11"/>
        <color theme="0" tint="-0.34998626667073579"/>
        <rFont val="Arial"/>
        <family val="2"/>
      </rPr>
      <t>etc…</t>
    </r>
    <phoneticPr fontId="2"/>
  </si>
  <si>
    <t>Region (Country, State, etc.)</t>
    <phoneticPr fontId="2"/>
  </si>
  <si>
    <r>
      <rPr>
        <sz val="16"/>
        <rFont val="ＭＳ Ｐゴシック"/>
        <family val="2"/>
        <charset val="128"/>
      </rPr>
      <t>【</t>
    </r>
    <r>
      <rPr>
        <sz val="16"/>
        <rFont val="Arial"/>
        <family val="2"/>
      </rPr>
      <t>CCS</t>
    </r>
    <r>
      <rPr>
        <sz val="16"/>
        <rFont val="ＭＳ Ｐゴシック"/>
        <family val="2"/>
        <charset val="128"/>
      </rPr>
      <t>】</t>
    </r>
    <phoneticPr fontId="2"/>
  </si>
  <si>
    <t>Sulphate (SO4)</t>
    <phoneticPr fontId="2"/>
  </si>
  <si>
    <t>Barium (Ba)</t>
    <phoneticPr fontId="2"/>
  </si>
  <si>
    <t>Calcium (Ca)</t>
    <phoneticPr fontId="2"/>
  </si>
  <si>
    <t>Strontium (Sr)</t>
    <phoneticPr fontId="2"/>
  </si>
  <si>
    <t>Magnesium (Mg)</t>
    <phoneticPr fontId="2"/>
  </si>
  <si>
    <t>Sodium (Na)</t>
    <phoneticPr fontId="2"/>
  </si>
  <si>
    <t>Chloride (Cl)</t>
    <phoneticPr fontId="2"/>
  </si>
  <si>
    <t>Pottassium (K)</t>
    <phoneticPr fontId="2"/>
  </si>
  <si>
    <t>Bicarbonate (HCO3)</t>
    <phoneticPr fontId="2"/>
  </si>
  <si>
    <t>Iron (Fe)</t>
    <phoneticPr fontId="2"/>
  </si>
  <si>
    <t>Acetate (CH3COO)</t>
    <phoneticPr fontId="2"/>
  </si>
  <si>
    <t>Completion Fluid</t>
    <phoneticPr fontId="2"/>
  </si>
  <si>
    <t>Remarks on the overall</t>
    <phoneticPr fontId="2"/>
  </si>
  <si>
    <t>(any other remarks)</t>
    <phoneticPr fontId="2"/>
  </si>
  <si>
    <t>at 20 deg.C</t>
    <phoneticPr fontId="2"/>
  </si>
  <si>
    <t>Manufacturer of the Fluids</t>
    <phoneticPr fontId="2"/>
  </si>
  <si>
    <t>C</t>
    <phoneticPr fontId="2"/>
  </si>
  <si>
    <t>bar</t>
    <phoneticPr fontId="2"/>
  </si>
  <si>
    <t>ppm-mol (ppmv), ppmw</t>
    <phoneticPr fontId="2"/>
  </si>
  <si>
    <t>g/L</t>
    <phoneticPr fontId="2"/>
  </si>
  <si>
    <t>BHP</t>
    <phoneticPr fontId="2"/>
  </si>
  <si>
    <t>BHT</t>
    <phoneticPr fontId="2"/>
  </si>
  <si>
    <t>WHT</t>
    <phoneticPr fontId="2"/>
  </si>
  <si>
    <t>WHP</t>
    <phoneticPr fontId="2"/>
  </si>
  <si>
    <t>C</t>
    <phoneticPr fontId="2"/>
  </si>
  <si>
    <t>Well Category, Well Capacity, 
Well Life, Injection Rate etc.</t>
    <phoneticPr fontId="2"/>
  </si>
  <si>
    <t xml:space="preserve"> Class VI (evaluating),         *.* Milliom ton,
 ** years  (lasting 24/7, weekdays etc..) , ** ton/year</t>
    <phoneticPr fontId="2"/>
  </si>
  <si>
    <t>CO2 Injection Pressure</t>
    <phoneticPr fontId="2"/>
  </si>
  <si>
    <t>bar</t>
    <phoneticPr fontId="2"/>
  </si>
  <si>
    <t>CO2-IP</t>
    <phoneticPr fontId="2"/>
  </si>
  <si>
    <t>p.p. CO2</t>
    <phoneticPr fontId="2"/>
  </si>
  <si>
    <t>p.p. H2S</t>
    <phoneticPr fontId="2"/>
  </si>
  <si>
    <t>p.p. NO2</t>
    <phoneticPr fontId="2"/>
  </si>
  <si>
    <t>p.p. O2</t>
    <phoneticPr fontId="2"/>
  </si>
  <si>
    <t>p.p. SO2</t>
    <phoneticPr fontId="2"/>
  </si>
  <si>
    <t>p.p. H2</t>
    <phoneticPr fontId="2"/>
  </si>
  <si>
    <r>
      <t xml:space="preserve">Others; </t>
    </r>
    <r>
      <rPr>
        <sz val="12"/>
        <color rgb="FFFF0000"/>
        <rFont val="Arial"/>
        <family val="2"/>
      </rPr>
      <t>*Feel free to add more rows</t>
    </r>
    <phoneticPr fontId="2"/>
  </si>
  <si>
    <t>(Project information URL)</t>
    <phoneticPr fontId="2"/>
  </si>
  <si>
    <t xml:space="preserve"> https://www.tubular.nipponsteel.com/</t>
    <phoneticPr fontId="2"/>
  </si>
  <si>
    <r>
      <t xml:space="preserve"> </t>
    </r>
    <r>
      <rPr>
        <sz val="11"/>
        <color theme="0" tint="-0.249977111117893"/>
        <rFont val="Arial"/>
        <family val="2"/>
      </rPr>
      <t xml:space="preserve"> 9-5/8" 53.5# XXXX~YYYY TVDm 7" 35# Liner YYYY~ZZZZ TVDm etc… </t>
    </r>
    <phoneticPr fontId="2"/>
  </si>
  <si>
    <t xml:space="preserve">  5-1/2" 20# AAA~BBB TVDm etc...</t>
    <phoneticPr fontId="2"/>
  </si>
  <si>
    <t xml:space="preserve">  Premium connection, dope free etc...</t>
    <phoneticPr fontId="2"/>
  </si>
  <si>
    <t>Mandatory info.</t>
    <phoneticPr fontId="2"/>
  </si>
  <si>
    <t>Data Input Date (dd/mm/yy)</t>
    <phoneticPr fontId="2"/>
  </si>
  <si>
    <t>Operator Name</t>
    <phoneticPr fontId="2"/>
  </si>
  <si>
    <t>Location Type (Onshore/Offshore)</t>
    <phoneticPr fontId="2"/>
  </si>
  <si>
    <r>
      <t xml:space="preserve"> Onshore </t>
    </r>
    <r>
      <rPr>
        <sz val="11"/>
        <color theme="0" tint="-0.34998626667073579"/>
        <rFont val="ＭＳ Ｐゴシック"/>
        <family val="2"/>
        <charset val="128"/>
      </rPr>
      <t>・</t>
    </r>
    <r>
      <rPr>
        <sz val="11"/>
        <color theme="0" tint="-0.34998626667073579"/>
        <rFont val="Arial"/>
        <family val="2"/>
        <charset val="128"/>
      </rPr>
      <t>Offshore</t>
    </r>
    <phoneticPr fontId="2"/>
  </si>
  <si>
    <t>Please feel free to add any information.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</si>
</sst>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\-mmm\-yy"/>
    <numFmt numFmtId="177" formatCode="0.0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0"/>
      <name val="MS Sans Serif"/>
    </font>
    <font>
      <sz val="18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ＭＳ Ｐゴシック"/>
      <family val="2"/>
      <charset val="128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0" tint="-0.34998626667073579"/>
      <name val="Arial"/>
      <family val="2"/>
    </font>
    <font>
      <sz val="11"/>
      <color theme="0" tint="-0.34998626667073579"/>
      <name val="ＭＳ Ｐゴシック"/>
      <family val="2"/>
      <charset val="128"/>
    </font>
    <font>
      <sz val="11"/>
      <color theme="0" tint="-0.34998626667073579"/>
      <name val="Arial"/>
      <family val="2"/>
      <charset val="128"/>
    </font>
    <font>
      <sz val="16"/>
      <name val="Arial"/>
      <family val="2"/>
    </font>
    <font>
      <sz val="16"/>
      <name val="Arial"/>
      <family val="2"/>
      <charset val="128"/>
    </font>
    <font>
      <sz val="16"/>
      <name val="ＭＳ Ｐゴシック"/>
      <family val="2"/>
      <charset val="128"/>
    </font>
    <font>
      <sz val="12"/>
      <color rgb="FF00B0F0"/>
      <name val="Arial"/>
      <family val="2"/>
    </font>
    <font>
      <sz val="11"/>
      <color rgb="FF00B0F0"/>
      <name val="Arial"/>
      <family val="2"/>
    </font>
    <font>
      <sz val="12"/>
      <color rgb="FFFF0000"/>
      <name val="Arial"/>
      <family val="2"/>
    </font>
    <font>
      <u/>
      <sz val="11"/>
      <color theme="10"/>
      <name val="ＭＳ Ｐゴシック"/>
      <family val="3"/>
      <charset val="128"/>
    </font>
    <font>
      <u/>
      <sz val="11"/>
      <color theme="3" tint="0.59999389629810485"/>
      <name val="Arial"/>
      <family val="2"/>
    </font>
    <font>
      <sz val="11"/>
      <color theme="0" tint="-0.249977111117893"/>
      <name val="Arial"/>
      <family val="2"/>
    </font>
    <font>
      <sz val="12"/>
      <color theme="0"/>
      <name val="Arial"/>
      <family val="2"/>
    </font>
    <font>
      <b/>
      <sz val="11"/>
      <color theme="1" tint="0.49998474074526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5" fillId="3" borderId="34" applyNumberFormat="0" applyAlignment="0" applyProtection="0"/>
    <xf numFmtId="0" fontId="6" fillId="4" borderId="34" applyNumberFormat="0" applyAlignment="0" applyProtection="0"/>
    <xf numFmtId="0" fontId="7" fillId="0" borderId="0"/>
    <xf numFmtId="0" fontId="4" fillId="5" borderId="0" applyNumberFormat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" fillId="0" borderId="0"/>
    <xf numFmtId="0" fontId="24" fillId="0" borderId="0" applyNumberFormat="0" applyFill="0" applyBorder="0" applyAlignment="0" applyProtection="0"/>
  </cellStyleXfs>
  <cellXfs count="11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176" fontId="9" fillId="0" borderId="0" xfId="0" applyNumberFormat="1" applyFont="1" applyAlignme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/>
    </xf>
    <xf numFmtId="0" fontId="11" fillId="6" borderId="19" xfId="0" applyFont="1" applyFill="1" applyBorder="1" applyAlignment="1">
      <alignment horizontal="right" vertical="center" wrapText="1"/>
    </xf>
    <xf numFmtId="0" fontId="9" fillId="6" borderId="19" xfId="0" applyFont="1" applyFill="1" applyBorder="1" applyAlignment="1">
      <alignment horizontal="right" vertical="center" wrapText="1"/>
    </xf>
    <xf numFmtId="0" fontId="14" fillId="0" borderId="9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3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11" fillId="7" borderId="19" xfId="0" applyFont="1" applyFill="1" applyBorder="1" applyAlignment="1">
      <alignment horizontal="left" vertical="center" wrapText="1"/>
    </xf>
    <xf numFmtId="0" fontId="14" fillId="7" borderId="9" xfId="0" applyFont="1" applyFill="1" applyBorder="1" applyAlignment="1">
      <alignment vertical="center"/>
    </xf>
    <xf numFmtId="0" fontId="14" fillId="7" borderId="2" xfId="0" applyFont="1" applyFill="1" applyBorder="1" applyAlignment="1">
      <alignment vertical="center"/>
    </xf>
    <xf numFmtId="0" fontId="14" fillId="7" borderId="3" xfId="0" applyFont="1" applyFill="1" applyBorder="1" applyAlignment="1">
      <alignment vertical="center"/>
    </xf>
    <xf numFmtId="0" fontId="14" fillId="7" borderId="2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9" fillId="9" borderId="19" xfId="0" applyFont="1" applyFill="1" applyBorder="1" applyAlignment="1">
      <alignment horizontal="right" vertical="center" wrapText="1"/>
    </xf>
    <xf numFmtId="0" fontId="9" fillId="9" borderId="27" xfId="0" applyFont="1" applyFill="1" applyBorder="1" applyAlignment="1">
      <alignment horizontal="right" vertical="center" wrapText="1"/>
    </xf>
    <xf numFmtId="177" fontId="9" fillId="0" borderId="0" xfId="0" applyNumberFormat="1" applyFont="1" applyAlignment="1">
      <alignment vertical="center"/>
    </xf>
    <xf numFmtId="177" fontId="19" fillId="0" borderId="0" xfId="0" applyNumberFormat="1" applyFont="1" applyAlignment="1">
      <alignment vertical="center"/>
    </xf>
    <xf numFmtId="177" fontId="13" fillId="0" borderId="2" xfId="0" applyNumberFormat="1" applyFont="1" applyBorder="1" applyAlignment="1">
      <alignment horizontal="right" vertical="center" wrapText="1" indent="1"/>
    </xf>
    <xf numFmtId="177" fontId="13" fillId="7" borderId="2" xfId="0" applyNumberFormat="1" applyFont="1" applyFill="1" applyBorder="1" applyAlignment="1">
      <alignment horizontal="right" vertical="center" wrapText="1" indent="1"/>
    </xf>
    <xf numFmtId="177" fontId="13" fillId="0" borderId="11" xfId="0" applyNumberFormat="1" applyFont="1" applyBorder="1" applyAlignment="1">
      <alignment horizontal="right" vertical="center" wrapText="1" indent="1"/>
    </xf>
    <xf numFmtId="177" fontId="13" fillId="10" borderId="2" xfId="0" applyNumberFormat="1" applyFont="1" applyFill="1" applyBorder="1" applyAlignment="1">
      <alignment horizontal="right" vertical="center" wrapText="1" indent="1"/>
    </xf>
    <xf numFmtId="0" fontId="14" fillId="10" borderId="9" xfId="0" applyFont="1" applyFill="1" applyBorder="1" applyAlignment="1">
      <alignment vertical="center"/>
    </xf>
    <xf numFmtId="0" fontId="14" fillId="10" borderId="20" xfId="0" applyFont="1" applyFill="1" applyBorder="1" applyAlignment="1">
      <alignment vertical="center"/>
    </xf>
    <xf numFmtId="0" fontId="14" fillId="10" borderId="9" xfId="0" applyNumberFormat="1" applyFont="1" applyFill="1" applyBorder="1" applyAlignment="1">
      <alignment horizontal="right" vertical="center"/>
    </xf>
    <xf numFmtId="0" fontId="14" fillId="11" borderId="2" xfId="0" applyFont="1" applyFill="1" applyBorder="1" applyAlignment="1">
      <alignment vertical="center"/>
    </xf>
    <xf numFmtId="0" fontId="9" fillId="12" borderId="25" xfId="0" applyFont="1" applyFill="1" applyBorder="1" applyAlignment="1">
      <alignment horizontal="right" vertical="center" wrapText="1"/>
    </xf>
    <xf numFmtId="0" fontId="9" fillId="12" borderId="19" xfId="0" applyFont="1" applyFill="1" applyBorder="1" applyAlignment="1">
      <alignment horizontal="right" vertical="center" wrapText="1"/>
    </xf>
    <xf numFmtId="0" fontId="9" fillId="12" borderId="21" xfId="0" applyFont="1" applyFill="1" applyBorder="1" applyAlignment="1">
      <alignment horizontal="right" vertical="center" wrapText="1"/>
    </xf>
    <xf numFmtId="0" fontId="9" fillId="12" borderId="31" xfId="0" applyFont="1" applyFill="1" applyBorder="1" applyAlignment="1">
      <alignment horizontal="right" vertical="center" wrapText="1"/>
    </xf>
    <xf numFmtId="0" fontId="11" fillId="13" borderId="28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  <xf numFmtId="177" fontId="14" fillId="10" borderId="9" xfId="0" applyNumberFormat="1" applyFont="1" applyFill="1" applyBorder="1" applyAlignment="1">
      <alignment vertical="center"/>
    </xf>
    <xf numFmtId="177" fontId="14" fillId="10" borderId="9" xfId="1" applyNumberFormat="1" applyFont="1" applyFill="1" applyBorder="1" applyAlignment="1">
      <alignment vertical="center"/>
    </xf>
    <xf numFmtId="177" fontId="14" fillId="10" borderId="9" xfId="0" applyNumberFormat="1" applyFont="1" applyFill="1" applyBorder="1" applyAlignment="1">
      <alignment horizontal="right" vertical="center"/>
    </xf>
    <xf numFmtId="0" fontId="14" fillId="0" borderId="35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/>
    </xf>
    <xf numFmtId="0" fontId="14" fillId="10" borderId="9" xfId="0" applyNumberFormat="1" applyFont="1" applyFill="1" applyBorder="1" applyAlignment="1">
      <alignment vertical="center"/>
    </xf>
    <xf numFmtId="0" fontId="11" fillId="14" borderId="28" xfId="0" applyFont="1" applyFill="1" applyBorder="1" applyAlignment="1">
      <alignment vertical="center" wrapText="1"/>
    </xf>
    <xf numFmtId="0" fontId="9" fillId="14" borderId="19" xfId="0" applyFont="1" applyFill="1" applyBorder="1" applyAlignment="1">
      <alignment horizontal="right" vertical="center" wrapText="1"/>
    </xf>
    <xf numFmtId="0" fontId="10" fillId="14" borderId="19" xfId="0" applyFont="1" applyFill="1" applyBorder="1" applyAlignment="1">
      <alignment horizontal="right" vertical="center" wrapText="1"/>
    </xf>
    <xf numFmtId="0" fontId="9" fillId="0" borderId="19" xfId="0" applyFont="1" applyFill="1" applyBorder="1" applyAlignment="1">
      <alignment vertical="center" wrapText="1"/>
    </xf>
    <xf numFmtId="0" fontId="21" fillId="2" borderId="9" xfId="0" applyFont="1" applyFill="1" applyBorder="1" applyAlignment="1">
      <alignment vertical="center"/>
    </xf>
    <xf numFmtId="177" fontId="22" fillId="2" borderId="2" xfId="0" applyNumberFormat="1" applyFont="1" applyFill="1" applyBorder="1" applyAlignment="1">
      <alignment horizontal="right" vertical="center" wrapText="1" indent="1"/>
    </xf>
    <xf numFmtId="177" fontId="13" fillId="2" borderId="2" xfId="0" applyNumberFormat="1" applyFont="1" applyFill="1" applyBorder="1" applyAlignment="1">
      <alignment horizontal="right" vertical="center" wrapText="1" indent="1"/>
    </xf>
    <xf numFmtId="177" fontId="13" fillId="15" borderId="2" xfId="0" applyNumberFormat="1" applyFont="1" applyFill="1" applyBorder="1" applyAlignment="1">
      <alignment horizontal="right" vertical="center" wrapText="1" indent="1"/>
    </xf>
    <xf numFmtId="0" fontId="21" fillId="15" borderId="9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9" fillId="16" borderId="0" xfId="0" applyFont="1" applyFill="1" applyAlignment="1">
      <alignment vertical="center"/>
    </xf>
    <xf numFmtId="0" fontId="3" fillId="16" borderId="0" xfId="0" applyFont="1" applyFill="1"/>
    <xf numFmtId="177" fontId="3" fillId="16" borderId="0" xfId="0" applyNumberFormat="1" applyFont="1" applyFill="1"/>
    <xf numFmtId="0" fontId="3" fillId="16" borderId="0" xfId="0" applyFont="1" applyFill="1" applyAlignment="1">
      <alignment horizontal="center"/>
    </xf>
    <xf numFmtId="0" fontId="27" fillId="16" borderId="0" xfId="0" applyFont="1" applyFill="1" applyAlignment="1">
      <alignment vertical="center"/>
    </xf>
    <xf numFmtId="177" fontId="27" fillId="16" borderId="0" xfId="0" applyNumberFormat="1" applyFont="1" applyFill="1" applyAlignment="1">
      <alignment vertical="center"/>
    </xf>
    <xf numFmtId="2" fontId="27" fillId="16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0" fontId="3" fillId="0" borderId="0" xfId="0" applyFont="1" applyFill="1"/>
    <xf numFmtId="0" fontId="13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13" borderId="1" xfId="0" applyFont="1" applyFill="1" applyBorder="1" applyAlignment="1">
      <alignment horizontal="left" vertical="center" wrapText="1"/>
    </xf>
    <xf numFmtId="0" fontId="13" fillId="13" borderId="1" xfId="0" applyFont="1" applyFill="1" applyBorder="1" applyAlignment="1">
      <alignment horizontal="left" vertical="center"/>
    </xf>
    <xf numFmtId="0" fontId="13" fillId="13" borderId="26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/>
    </xf>
    <xf numFmtId="0" fontId="13" fillId="14" borderId="7" xfId="0" applyFont="1" applyFill="1" applyBorder="1" applyAlignment="1">
      <alignment horizontal="center" vertical="center"/>
    </xf>
    <xf numFmtId="0" fontId="13" fillId="14" borderId="7" xfId="0" applyFont="1" applyFill="1" applyBorder="1" applyAlignment="1">
      <alignment vertical="center"/>
    </xf>
    <xf numFmtId="0" fontId="13" fillId="14" borderId="8" xfId="0" applyFont="1" applyFill="1" applyBorder="1" applyAlignment="1">
      <alignment vertical="center"/>
    </xf>
    <xf numFmtId="0" fontId="13" fillId="14" borderId="29" xfId="0" applyFont="1" applyFill="1" applyBorder="1" applyAlignment="1">
      <alignment horizontal="center" vertical="center"/>
    </xf>
    <xf numFmtId="0" fontId="14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/>
    </xf>
    <xf numFmtId="0" fontId="13" fillId="0" borderId="22" xfId="0" applyFont="1" applyBorder="1" applyAlignment="1">
      <alignment vertical="top"/>
    </xf>
    <xf numFmtId="0" fontId="14" fillId="0" borderId="10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16" fontId="13" fillId="0" borderId="2" xfId="0" quotePrefix="1" applyNumberFormat="1" applyFont="1" applyBorder="1" applyAlignment="1">
      <alignment horizontal="left" vertical="center" wrapText="1"/>
    </xf>
    <xf numFmtId="14" fontId="13" fillId="0" borderId="17" xfId="0" applyNumberFormat="1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38" fontId="13" fillId="8" borderId="9" xfId="1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25" fillId="0" borderId="10" xfId="9" applyFont="1" applyBorder="1" applyAlignment="1">
      <alignment horizontal="left" vertical="center" wrapText="1"/>
    </xf>
    <xf numFmtId="0" fontId="25" fillId="0" borderId="2" xfId="9" applyFont="1" applyBorder="1" applyAlignment="1">
      <alignment horizontal="left" vertical="center" wrapText="1"/>
    </xf>
    <xf numFmtId="0" fontId="25" fillId="0" borderId="20" xfId="9" applyFont="1" applyBorder="1" applyAlignment="1">
      <alignment horizontal="left" vertical="center" wrapText="1"/>
    </xf>
    <xf numFmtId="0" fontId="28" fillId="0" borderId="0" xfId="0" applyFont="1"/>
  </cellXfs>
  <cellStyles count="10">
    <cellStyle name="20% - アクセント 3 2" xfId="6" xr:uid="{00000000-0005-0000-0000-000000000000}"/>
    <cellStyle name="Normal 2" xfId="5" xr:uid="{00000000-0005-0000-0000-000001000000}"/>
    <cellStyle name="ハイパーリンク" xfId="9" builtinId="8"/>
    <cellStyle name="計算 2" xfId="4" xr:uid="{00000000-0005-0000-0000-000002000000}"/>
    <cellStyle name="桁区切り" xfId="1" builtinId="6"/>
    <cellStyle name="桁区切り 2" xfId="7" xr:uid="{00000000-0005-0000-0000-000004000000}"/>
    <cellStyle name="入力 2" xfId="3" xr:uid="{00000000-0005-0000-0000-000005000000}"/>
    <cellStyle name="標準" xfId="0" builtinId="0"/>
    <cellStyle name="標準 2" xfId="8" xr:uid="{00000000-0005-0000-0000-000007000000}"/>
    <cellStyle name="標準 3" xfId="2" xr:uid="{00000000-0005-0000-0000-00000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59</xdr:row>
      <xdr:rowOff>180975</xdr:rowOff>
    </xdr:from>
    <xdr:to>
      <xdr:col>6</xdr:col>
      <xdr:colOff>135388</xdr:colOff>
      <xdr:row>64</xdr:row>
      <xdr:rowOff>123825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F0C38E-000C-42E2-9A02-B4652A12B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2611100"/>
          <a:ext cx="6174238" cy="89535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60</xdr:row>
      <xdr:rowOff>142875</xdr:rowOff>
    </xdr:from>
    <xdr:to>
      <xdr:col>15</xdr:col>
      <xdr:colOff>461682</xdr:colOff>
      <xdr:row>64</xdr:row>
      <xdr:rowOff>63540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4A129B5-73C3-BDBC-5E96-DE6A3C402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72200" y="12763500"/>
          <a:ext cx="5900457" cy="682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ubular.nipponsteel.com/" TargetMode="External"/><Relationship Id="rId1" Type="http://schemas.openxmlformats.org/officeDocument/2006/relationships/hyperlink" Target="https://www.tubular.nipponsteel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75"/>
  <sheetViews>
    <sheetView tabSelected="1" zoomScaleNormal="100" workbookViewId="0">
      <selection activeCell="C8" sqref="C8:H8"/>
    </sheetView>
  </sheetViews>
  <sheetFormatPr defaultColWidth="9" defaultRowHeight="15" x14ac:dyDescent="0.15"/>
  <cols>
    <col min="1" max="1" width="1.25" style="2" customWidth="1"/>
    <col min="2" max="2" width="40.375" style="2" customWidth="1"/>
    <col min="3" max="3" width="10.375" style="29" bestFit="1" customWidth="1"/>
    <col min="4" max="4" width="11.375" style="2" customWidth="1"/>
    <col min="5" max="5" width="10" style="2" bestFit="1" customWidth="1"/>
    <col min="6" max="6" width="5.875" style="2" bestFit="1" customWidth="1"/>
    <col min="7" max="7" width="13.375" style="2" customWidth="1"/>
    <col min="8" max="8" width="4.375" style="2" bestFit="1" customWidth="1"/>
    <col min="9" max="9" width="1.375" style="2" customWidth="1"/>
    <col min="10" max="16384" width="9" style="2"/>
  </cols>
  <sheetData>
    <row r="1" spans="2:16" ht="7.5" customHeight="1" x14ac:dyDescent="0.15">
      <c r="B1" s="1"/>
      <c r="J1" s="66"/>
      <c r="K1" s="66"/>
      <c r="L1" s="66"/>
      <c r="M1" s="66"/>
      <c r="N1" s="66"/>
      <c r="O1" s="66"/>
      <c r="P1" s="66"/>
    </row>
    <row r="2" spans="2:16" ht="18" customHeight="1" thickBot="1" x14ac:dyDescent="0.2">
      <c r="B2" s="26" t="s">
        <v>0</v>
      </c>
      <c r="C2" s="30" t="s">
        <v>47</v>
      </c>
      <c r="D2" s="61" t="s">
        <v>90</v>
      </c>
      <c r="E2" s="60"/>
      <c r="J2" s="66"/>
      <c r="K2" s="66"/>
      <c r="L2" s="66"/>
      <c r="M2" s="66"/>
      <c r="N2" s="66"/>
      <c r="O2" s="66"/>
      <c r="P2" s="66"/>
    </row>
    <row r="3" spans="2:16" ht="16.5" customHeight="1" x14ac:dyDescent="0.15">
      <c r="B3" s="3" t="s">
        <v>91</v>
      </c>
      <c r="C3" s="109"/>
      <c r="D3" s="110"/>
      <c r="E3" s="110"/>
      <c r="F3" s="110"/>
      <c r="G3" s="110"/>
      <c r="H3" s="111"/>
      <c r="I3" s="4"/>
      <c r="J3" s="66"/>
      <c r="K3" s="66"/>
      <c r="L3" s="66"/>
      <c r="M3" s="66"/>
      <c r="N3" s="66"/>
      <c r="O3" s="66"/>
      <c r="P3" s="66"/>
    </row>
    <row r="4" spans="2:16" ht="16.5" customHeight="1" x14ac:dyDescent="0.15">
      <c r="B4" s="5" t="s">
        <v>92</v>
      </c>
      <c r="C4" s="79"/>
      <c r="D4" s="79"/>
      <c r="E4" s="79"/>
      <c r="F4" s="79"/>
      <c r="G4" s="79"/>
      <c r="H4" s="80"/>
      <c r="J4" s="66"/>
      <c r="K4" s="66"/>
      <c r="L4" s="66"/>
      <c r="M4" s="66"/>
      <c r="N4" s="66"/>
      <c r="O4" s="66"/>
      <c r="P4" s="66"/>
    </row>
    <row r="5" spans="2:16" ht="16.5" customHeight="1" x14ac:dyDescent="0.15">
      <c r="B5" s="5" t="s">
        <v>93</v>
      </c>
      <c r="C5" s="112" t="s">
        <v>94</v>
      </c>
      <c r="D5" s="106"/>
      <c r="E5" s="106"/>
      <c r="F5" s="106"/>
      <c r="G5" s="106"/>
      <c r="H5" s="107"/>
      <c r="J5" s="66"/>
      <c r="K5" s="66"/>
      <c r="L5" s="66"/>
      <c r="M5" s="66"/>
      <c r="N5" s="66"/>
      <c r="O5" s="66"/>
      <c r="P5" s="66"/>
    </row>
    <row r="6" spans="2:16" ht="16.5" customHeight="1" x14ac:dyDescent="0.15">
      <c r="B6" s="5" t="s">
        <v>46</v>
      </c>
      <c r="C6" s="79"/>
      <c r="D6" s="79"/>
      <c r="E6" s="79"/>
      <c r="F6" s="79"/>
      <c r="G6" s="79"/>
      <c r="H6" s="80"/>
      <c r="J6" s="66"/>
      <c r="K6" s="66"/>
      <c r="L6" s="66"/>
      <c r="M6" s="66"/>
      <c r="N6" s="66"/>
      <c r="O6" s="66"/>
      <c r="P6" s="66"/>
    </row>
    <row r="7" spans="2:16" ht="16.5" customHeight="1" x14ac:dyDescent="0.15">
      <c r="B7" s="5" t="s">
        <v>1</v>
      </c>
      <c r="C7" s="79"/>
      <c r="D7" s="79"/>
      <c r="E7" s="79"/>
      <c r="F7" s="79"/>
      <c r="G7" s="79"/>
      <c r="H7" s="80"/>
      <c r="J7" s="66"/>
      <c r="K7" s="66"/>
      <c r="L7" s="66"/>
      <c r="M7" s="66"/>
      <c r="N7" s="66"/>
      <c r="O7" s="66"/>
      <c r="P7" s="66"/>
    </row>
    <row r="8" spans="2:16" ht="16.5" customHeight="1" x14ac:dyDescent="0.15">
      <c r="B8" s="5" t="s">
        <v>36</v>
      </c>
      <c r="C8" s="79"/>
      <c r="D8" s="79"/>
      <c r="E8" s="79"/>
      <c r="F8" s="79"/>
      <c r="G8" s="79"/>
      <c r="H8" s="80"/>
      <c r="J8" s="66"/>
      <c r="K8" s="66"/>
      <c r="L8" s="66"/>
      <c r="M8" s="66"/>
      <c r="N8" s="66"/>
      <c r="O8" s="66"/>
      <c r="P8" s="66"/>
    </row>
    <row r="9" spans="2:16" ht="16.5" customHeight="1" x14ac:dyDescent="0.15">
      <c r="B9" s="5" t="s">
        <v>2</v>
      </c>
      <c r="C9" s="108" t="s">
        <v>37</v>
      </c>
      <c r="D9" s="79"/>
      <c r="E9" s="79"/>
      <c r="F9" s="79"/>
      <c r="G9" s="79"/>
      <c r="H9" s="80"/>
      <c r="J9" s="66"/>
      <c r="K9" s="66"/>
      <c r="L9" s="66"/>
      <c r="M9" s="66"/>
      <c r="N9" s="66"/>
      <c r="O9" s="66"/>
      <c r="P9" s="66"/>
    </row>
    <row r="10" spans="2:16" ht="30" x14ac:dyDescent="0.15">
      <c r="B10" s="5" t="s">
        <v>73</v>
      </c>
      <c r="C10" s="105" t="s">
        <v>74</v>
      </c>
      <c r="D10" s="106"/>
      <c r="E10" s="106"/>
      <c r="F10" s="106"/>
      <c r="G10" s="106"/>
      <c r="H10" s="107"/>
      <c r="J10" s="66"/>
      <c r="K10" s="66"/>
      <c r="L10" s="66"/>
      <c r="M10" s="66"/>
      <c r="N10" s="66"/>
      <c r="O10" s="66"/>
      <c r="P10" s="66"/>
    </row>
    <row r="11" spans="2:16" x14ac:dyDescent="0.15">
      <c r="B11" s="49" t="s">
        <v>85</v>
      </c>
      <c r="C11" s="115" t="s">
        <v>86</v>
      </c>
      <c r="D11" s="116"/>
      <c r="E11" s="116"/>
      <c r="F11" s="116"/>
      <c r="G11" s="116"/>
      <c r="H11" s="117"/>
      <c r="J11" s="66"/>
      <c r="K11" s="66"/>
      <c r="L11" s="66"/>
      <c r="M11" s="66"/>
      <c r="N11" s="66"/>
      <c r="O11" s="66"/>
      <c r="P11" s="66"/>
    </row>
    <row r="12" spans="2:16" ht="16.5" customHeight="1" x14ac:dyDescent="0.15">
      <c r="B12" s="54" t="s">
        <v>3</v>
      </c>
      <c r="C12" s="47">
        <f>G12/3.281</f>
        <v>0</v>
      </c>
      <c r="D12" s="44" t="s">
        <v>5</v>
      </c>
      <c r="E12" s="113"/>
      <c r="F12" s="113"/>
      <c r="G12" s="44"/>
      <c r="H12" s="48" t="s">
        <v>4</v>
      </c>
      <c r="J12" s="66"/>
      <c r="K12" s="66"/>
      <c r="L12" s="66"/>
      <c r="M12" s="66"/>
      <c r="N12" s="66"/>
      <c r="O12" s="66"/>
      <c r="P12" s="66"/>
    </row>
    <row r="13" spans="2:16" ht="16.5" customHeight="1" x14ac:dyDescent="0.15">
      <c r="B13" s="54" t="s">
        <v>6</v>
      </c>
      <c r="C13" s="47">
        <f>G13/3.281</f>
        <v>0</v>
      </c>
      <c r="D13" s="44" t="s">
        <v>5</v>
      </c>
      <c r="E13" s="114"/>
      <c r="F13" s="114"/>
      <c r="G13" s="44"/>
      <c r="H13" s="48" t="s">
        <v>4</v>
      </c>
      <c r="J13" s="66"/>
      <c r="K13" s="66"/>
      <c r="L13" s="66"/>
      <c r="M13" s="66"/>
      <c r="N13" s="66"/>
      <c r="O13" s="66"/>
      <c r="P13" s="66"/>
    </row>
    <row r="14" spans="2:16" ht="30" x14ac:dyDescent="0.15">
      <c r="B14" s="5" t="s">
        <v>38</v>
      </c>
      <c r="C14" s="78"/>
      <c r="D14" s="79"/>
      <c r="E14" s="79"/>
      <c r="F14" s="79"/>
      <c r="G14" s="79"/>
      <c r="H14" s="80"/>
      <c r="J14" s="66"/>
      <c r="K14" s="66"/>
      <c r="L14" s="66"/>
      <c r="M14" s="66"/>
      <c r="N14" s="66"/>
      <c r="O14" s="66"/>
      <c r="P14" s="66"/>
    </row>
    <row r="15" spans="2:16" ht="15.75" thickBot="1" x14ac:dyDescent="0.2">
      <c r="B15" s="20" t="s">
        <v>39</v>
      </c>
      <c r="C15" s="98"/>
      <c r="D15" s="99"/>
      <c r="E15" s="99"/>
      <c r="F15" s="99"/>
      <c r="G15" s="99"/>
      <c r="H15" s="100"/>
      <c r="J15" s="66"/>
      <c r="K15" s="66"/>
      <c r="L15" s="66"/>
      <c r="M15" s="66"/>
      <c r="N15" s="66"/>
      <c r="O15" s="66"/>
      <c r="P15" s="66"/>
    </row>
    <row r="16" spans="2:16" ht="15.75" thickTop="1" x14ac:dyDescent="0.15">
      <c r="B16" s="6" t="s">
        <v>44</v>
      </c>
      <c r="C16" s="102" t="s">
        <v>45</v>
      </c>
      <c r="D16" s="103"/>
      <c r="E16" s="103"/>
      <c r="F16" s="103"/>
      <c r="G16" s="103"/>
      <c r="H16" s="104"/>
      <c r="J16" s="66"/>
      <c r="K16" s="66"/>
      <c r="L16" s="66"/>
      <c r="M16" s="66"/>
      <c r="N16" s="66"/>
      <c r="O16" s="66"/>
      <c r="P16" s="66"/>
    </row>
    <row r="17" spans="2:16" x14ac:dyDescent="0.15">
      <c r="B17" s="7" t="s">
        <v>41</v>
      </c>
      <c r="C17" s="78" t="s">
        <v>87</v>
      </c>
      <c r="D17" s="79"/>
      <c r="E17" s="79"/>
      <c r="F17" s="79"/>
      <c r="G17" s="79"/>
      <c r="H17" s="80"/>
      <c r="J17" s="66"/>
      <c r="K17" s="66"/>
      <c r="L17" s="66"/>
      <c r="M17" s="66"/>
      <c r="N17" s="66"/>
      <c r="O17" s="66"/>
      <c r="P17" s="66"/>
    </row>
    <row r="18" spans="2:16" x14ac:dyDescent="0.15">
      <c r="B18" s="7" t="s">
        <v>42</v>
      </c>
      <c r="C18" s="101" t="s">
        <v>88</v>
      </c>
      <c r="D18" s="79"/>
      <c r="E18" s="79"/>
      <c r="F18" s="79"/>
      <c r="G18" s="79"/>
      <c r="H18" s="80"/>
      <c r="J18" s="66"/>
      <c r="K18" s="66"/>
      <c r="L18" s="66"/>
      <c r="M18" s="66"/>
      <c r="N18" s="66"/>
      <c r="O18" s="66"/>
      <c r="P18" s="66"/>
    </row>
    <row r="19" spans="2:16" x14ac:dyDescent="0.15">
      <c r="B19" s="7" t="s">
        <v>43</v>
      </c>
      <c r="C19" s="101" t="s">
        <v>89</v>
      </c>
      <c r="D19" s="79"/>
      <c r="E19" s="79"/>
      <c r="F19" s="79"/>
      <c r="G19" s="79"/>
      <c r="H19" s="80"/>
      <c r="J19" s="66"/>
      <c r="K19" s="66"/>
      <c r="L19" s="66"/>
      <c r="M19" s="66"/>
      <c r="N19" s="66"/>
      <c r="O19" s="66"/>
      <c r="P19" s="66"/>
    </row>
    <row r="20" spans="2:16" ht="15.75" thickBot="1" x14ac:dyDescent="0.2">
      <c r="B20" s="8" t="s">
        <v>7</v>
      </c>
      <c r="C20" s="78"/>
      <c r="D20" s="79"/>
      <c r="E20" s="79"/>
      <c r="F20" s="79"/>
      <c r="G20" s="79"/>
      <c r="H20" s="80"/>
      <c r="J20" s="66"/>
      <c r="K20" s="66"/>
      <c r="L20" s="66"/>
      <c r="M20" s="66"/>
      <c r="N20" s="66"/>
      <c r="O20" s="66"/>
      <c r="P20" s="66"/>
    </row>
    <row r="21" spans="2:16" ht="16.5" thickTop="1" x14ac:dyDescent="0.15">
      <c r="B21" s="51" t="s">
        <v>8</v>
      </c>
      <c r="C21" s="87" t="s">
        <v>9</v>
      </c>
      <c r="D21" s="88"/>
      <c r="E21" s="89"/>
      <c r="F21" s="90"/>
      <c r="G21" s="87" t="s">
        <v>10</v>
      </c>
      <c r="H21" s="91"/>
      <c r="J21" s="66"/>
      <c r="K21" s="66"/>
      <c r="L21" s="66"/>
      <c r="M21" s="66"/>
      <c r="N21" s="66"/>
      <c r="O21" s="66"/>
      <c r="P21" s="66"/>
    </row>
    <row r="22" spans="2:16" ht="16.5" customHeight="1" x14ac:dyDescent="0.15">
      <c r="B22" s="52" t="s">
        <v>11</v>
      </c>
      <c r="C22" s="34">
        <f>(G22-32)*5/9</f>
        <v>0</v>
      </c>
      <c r="D22" s="11" t="s">
        <v>64</v>
      </c>
      <c r="E22" s="38"/>
      <c r="F22" s="38"/>
      <c r="G22" s="55">
        <v>32</v>
      </c>
      <c r="H22" s="13" t="s">
        <v>12</v>
      </c>
      <c r="J22" s="67">
        <f>C22</f>
        <v>0</v>
      </c>
      <c r="K22" s="66" t="s">
        <v>72</v>
      </c>
      <c r="L22" s="66" t="s">
        <v>69</v>
      </c>
      <c r="M22" s="66"/>
      <c r="N22" s="66"/>
      <c r="O22" s="66"/>
      <c r="P22" s="66"/>
    </row>
    <row r="23" spans="2:16" ht="16.5" customHeight="1" x14ac:dyDescent="0.15">
      <c r="B23" s="52" t="s">
        <v>13</v>
      </c>
      <c r="C23" s="34">
        <f>(G23-32)*5/9</f>
        <v>0</v>
      </c>
      <c r="D23" s="11" t="s">
        <v>64</v>
      </c>
      <c r="E23" s="38"/>
      <c r="F23" s="38"/>
      <c r="G23" s="59">
        <v>32</v>
      </c>
      <c r="H23" s="13" t="s">
        <v>12</v>
      </c>
      <c r="J23" s="67">
        <f>C23</f>
        <v>0</v>
      </c>
      <c r="K23" s="66" t="s">
        <v>72</v>
      </c>
      <c r="L23" s="66" t="s">
        <v>70</v>
      </c>
      <c r="M23" s="66"/>
      <c r="N23" s="66"/>
      <c r="O23" s="66"/>
      <c r="P23" s="66"/>
    </row>
    <row r="24" spans="2:16" ht="16.5" customHeight="1" x14ac:dyDescent="0.15">
      <c r="B24" s="52" t="s">
        <v>14</v>
      </c>
      <c r="C24" s="34">
        <f>G24/14.504</f>
        <v>206.83949255377829</v>
      </c>
      <c r="D24" s="14" t="s">
        <v>65</v>
      </c>
      <c r="E24" s="45">
        <f>C24/10</f>
        <v>20.683949255377829</v>
      </c>
      <c r="F24" s="35" t="s">
        <v>19</v>
      </c>
      <c r="G24" s="55">
        <v>3000</v>
      </c>
      <c r="H24" s="13" t="s">
        <v>15</v>
      </c>
      <c r="J24" s="67">
        <f>C24</f>
        <v>206.83949255377829</v>
      </c>
      <c r="K24" s="66" t="s">
        <v>65</v>
      </c>
      <c r="L24" s="66" t="s">
        <v>68</v>
      </c>
      <c r="M24" s="66"/>
      <c r="N24" s="66"/>
      <c r="O24" s="66"/>
      <c r="P24" s="66"/>
    </row>
    <row r="25" spans="2:16" ht="16.5" customHeight="1" x14ac:dyDescent="0.15">
      <c r="B25" s="52" t="s">
        <v>75</v>
      </c>
      <c r="C25" s="34">
        <f>G25/14.504</f>
        <v>206.83949255377829</v>
      </c>
      <c r="D25" s="14" t="s">
        <v>76</v>
      </c>
      <c r="E25" s="45">
        <f>C25/10</f>
        <v>20.683949255377829</v>
      </c>
      <c r="F25" s="35" t="s">
        <v>19</v>
      </c>
      <c r="G25" s="59">
        <v>3000</v>
      </c>
      <c r="H25" s="13" t="s">
        <v>15</v>
      </c>
      <c r="J25" s="67">
        <f>C25</f>
        <v>206.83949255377829</v>
      </c>
      <c r="K25" s="66" t="s">
        <v>65</v>
      </c>
      <c r="L25" s="66" t="s">
        <v>77</v>
      </c>
      <c r="M25" s="66"/>
      <c r="N25" s="66"/>
      <c r="O25" s="66"/>
      <c r="P25" s="66"/>
    </row>
    <row r="26" spans="2:16" ht="16.5" customHeight="1" x14ac:dyDescent="0.15">
      <c r="B26" s="52" t="s">
        <v>16</v>
      </c>
      <c r="C26" s="34">
        <f>G26/14.504</f>
        <v>137.89299503585218</v>
      </c>
      <c r="D26" s="14" t="s">
        <v>65</v>
      </c>
      <c r="E26" s="45">
        <f>C26/10</f>
        <v>13.789299503585218</v>
      </c>
      <c r="F26" s="35" t="s">
        <v>19</v>
      </c>
      <c r="G26" s="59">
        <v>2000</v>
      </c>
      <c r="H26" s="13" t="s">
        <v>15</v>
      </c>
      <c r="J26" s="67">
        <f>C26</f>
        <v>137.89299503585218</v>
      </c>
      <c r="K26" s="66" t="s">
        <v>65</v>
      </c>
      <c r="L26" s="66" t="s">
        <v>71</v>
      </c>
      <c r="M26" s="66"/>
      <c r="N26" s="66"/>
      <c r="O26" s="66"/>
      <c r="P26" s="66"/>
    </row>
    <row r="27" spans="2:16" ht="16.5" customHeight="1" x14ac:dyDescent="0.15">
      <c r="B27" s="53" t="s">
        <v>17</v>
      </c>
      <c r="C27" s="56">
        <v>95.5</v>
      </c>
      <c r="D27" s="11" t="s">
        <v>18</v>
      </c>
      <c r="E27" s="46">
        <f t="shared" ref="E27:E32" si="0">G27/14.504/10</f>
        <v>19.753171538885827</v>
      </c>
      <c r="F27" s="35" t="s">
        <v>19</v>
      </c>
      <c r="G27" s="37">
        <f>G24*(C27)/100</f>
        <v>2865</v>
      </c>
      <c r="H27" s="36" t="s">
        <v>15</v>
      </c>
      <c r="J27" s="67">
        <f>E27*10</f>
        <v>197.53171538885826</v>
      </c>
      <c r="K27" s="66" t="s">
        <v>65</v>
      </c>
      <c r="L27" s="66" t="s">
        <v>78</v>
      </c>
      <c r="M27" s="66"/>
      <c r="N27" s="66"/>
      <c r="O27" s="66"/>
      <c r="P27" s="66"/>
    </row>
    <row r="28" spans="2:16" ht="15.75" x14ac:dyDescent="0.15">
      <c r="B28" s="53" t="s">
        <v>20</v>
      </c>
      <c r="C28" s="56">
        <v>100</v>
      </c>
      <c r="D28" s="11" t="s">
        <v>21</v>
      </c>
      <c r="E28" s="46">
        <f t="shared" si="0"/>
        <v>2.0683949255377826E-3</v>
      </c>
      <c r="F28" s="35" t="s">
        <v>19</v>
      </c>
      <c r="G28" s="50">
        <f>G24*(C28/10^6)</f>
        <v>0.3</v>
      </c>
      <c r="H28" s="36" t="s">
        <v>15</v>
      </c>
      <c r="J28" s="68">
        <f t="shared" ref="J28:J31" si="1">E28*10</f>
        <v>2.0683949255377827E-2</v>
      </c>
      <c r="K28" s="66" t="s">
        <v>65</v>
      </c>
      <c r="L28" s="66" t="s">
        <v>79</v>
      </c>
      <c r="M28" s="66"/>
      <c r="N28" s="66"/>
      <c r="O28" s="66"/>
      <c r="P28" s="66"/>
    </row>
    <row r="29" spans="2:16" ht="16.5" customHeight="1" x14ac:dyDescent="0.15">
      <c r="B29" s="53" t="s">
        <v>32</v>
      </c>
      <c r="C29" s="56">
        <v>10</v>
      </c>
      <c r="D29" s="11" t="s">
        <v>21</v>
      </c>
      <c r="E29" s="46">
        <f t="shared" si="0"/>
        <v>2.0683949255377831E-4</v>
      </c>
      <c r="F29" s="35" t="s">
        <v>19</v>
      </c>
      <c r="G29" s="50">
        <f>G24*(C29/10^6)</f>
        <v>3.0000000000000002E-2</v>
      </c>
      <c r="H29" s="36" t="s">
        <v>15</v>
      </c>
      <c r="J29" s="68">
        <f t="shared" si="1"/>
        <v>2.068394925537783E-3</v>
      </c>
      <c r="K29" s="66" t="s">
        <v>65</v>
      </c>
      <c r="L29" s="66" t="s">
        <v>80</v>
      </c>
      <c r="M29" s="66"/>
      <c r="N29" s="66"/>
      <c r="O29" s="66"/>
      <c r="P29" s="66"/>
    </row>
    <row r="30" spans="2:16" ht="16.5" customHeight="1" x14ac:dyDescent="0.15">
      <c r="B30" s="53" t="s">
        <v>35</v>
      </c>
      <c r="C30" s="56">
        <v>10</v>
      </c>
      <c r="D30" s="11" t="s">
        <v>21</v>
      </c>
      <c r="E30" s="46">
        <f t="shared" si="0"/>
        <v>2.0683949255377831E-4</v>
      </c>
      <c r="F30" s="35" t="s">
        <v>19</v>
      </c>
      <c r="G30" s="50">
        <f>G24*(C30/10^6)</f>
        <v>3.0000000000000002E-2</v>
      </c>
      <c r="H30" s="36" t="s">
        <v>15</v>
      </c>
      <c r="J30" s="68">
        <f t="shared" si="1"/>
        <v>2.068394925537783E-3</v>
      </c>
      <c r="K30" s="66" t="s">
        <v>65</v>
      </c>
      <c r="L30" s="66" t="s">
        <v>81</v>
      </c>
      <c r="M30" s="66"/>
      <c r="N30" s="66"/>
      <c r="O30" s="66"/>
      <c r="P30" s="66"/>
    </row>
    <row r="31" spans="2:16" ht="16.5" customHeight="1" x14ac:dyDescent="0.15">
      <c r="B31" s="53" t="s">
        <v>34</v>
      </c>
      <c r="C31" s="56">
        <v>10</v>
      </c>
      <c r="D31" s="11" t="s">
        <v>21</v>
      </c>
      <c r="E31" s="46">
        <f t="shared" si="0"/>
        <v>2.0683949255377831E-4</v>
      </c>
      <c r="F31" s="35" t="s">
        <v>19</v>
      </c>
      <c r="G31" s="50">
        <f>G24*(C31/10^6)</f>
        <v>3.0000000000000002E-2</v>
      </c>
      <c r="H31" s="36" t="s">
        <v>15</v>
      </c>
      <c r="J31" s="68">
        <f t="shared" si="1"/>
        <v>2.068394925537783E-3</v>
      </c>
      <c r="K31" s="66" t="s">
        <v>65</v>
      </c>
      <c r="L31" s="66" t="s">
        <v>82</v>
      </c>
      <c r="M31" s="66"/>
      <c r="N31" s="66"/>
      <c r="O31" s="66"/>
      <c r="P31" s="66"/>
    </row>
    <row r="32" spans="2:16" ht="16.5" customHeight="1" x14ac:dyDescent="0.15">
      <c r="B32" s="52" t="s">
        <v>33</v>
      </c>
      <c r="C32" s="56">
        <v>1</v>
      </c>
      <c r="D32" s="11" t="s">
        <v>18</v>
      </c>
      <c r="E32" s="46">
        <f t="shared" si="0"/>
        <v>0.20683949255377829</v>
      </c>
      <c r="F32" s="35" t="s">
        <v>19</v>
      </c>
      <c r="G32" s="37">
        <f>G24*C32/100</f>
        <v>30</v>
      </c>
      <c r="H32" s="36" t="s">
        <v>15</v>
      </c>
      <c r="J32" s="68">
        <f>E32*10</f>
        <v>2.0683949255377829</v>
      </c>
      <c r="K32" s="66" t="s">
        <v>65</v>
      </c>
      <c r="L32" s="66" t="s">
        <v>83</v>
      </c>
      <c r="M32" s="66"/>
      <c r="N32" s="66"/>
      <c r="O32" s="66"/>
      <c r="P32" s="66"/>
    </row>
    <row r="33" spans="2:16" ht="16.5" customHeight="1" x14ac:dyDescent="0.15">
      <c r="B33" s="52" t="s">
        <v>84</v>
      </c>
      <c r="C33" s="31"/>
      <c r="D33" s="95" t="s">
        <v>66</v>
      </c>
      <c r="E33" s="96"/>
      <c r="F33" s="96"/>
      <c r="G33" s="96"/>
      <c r="H33" s="97"/>
      <c r="J33" s="66"/>
      <c r="K33" s="66"/>
      <c r="L33" s="66"/>
      <c r="M33" s="66"/>
      <c r="N33" s="66"/>
      <c r="O33" s="66"/>
      <c r="P33" s="66"/>
    </row>
    <row r="34" spans="2:16" ht="16.5" customHeight="1" x14ac:dyDescent="0.15">
      <c r="B34" s="52" t="s">
        <v>22</v>
      </c>
      <c r="C34" s="31"/>
      <c r="D34" s="95" t="s">
        <v>67</v>
      </c>
      <c r="E34" s="96"/>
      <c r="F34" s="96"/>
      <c r="G34" s="96"/>
      <c r="H34" s="97"/>
      <c r="J34" s="66"/>
      <c r="K34" s="66"/>
      <c r="L34" s="66"/>
      <c r="M34" s="66"/>
      <c r="N34" s="66"/>
      <c r="O34" s="66"/>
      <c r="P34" s="66"/>
    </row>
    <row r="35" spans="2:16" ht="16.5" customHeight="1" x14ac:dyDescent="0.15">
      <c r="B35" s="21" t="s">
        <v>23</v>
      </c>
      <c r="C35" s="32"/>
      <c r="D35" s="22"/>
      <c r="E35" s="23"/>
      <c r="F35" s="24"/>
      <c r="G35" s="22"/>
      <c r="H35" s="25"/>
      <c r="J35" s="66"/>
      <c r="K35" s="66"/>
      <c r="L35" s="66"/>
      <c r="M35" s="66"/>
      <c r="N35" s="66"/>
      <c r="O35" s="66"/>
      <c r="P35" s="66"/>
    </row>
    <row r="36" spans="2:16" ht="16.5" customHeight="1" x14ac:dyDescent="0.15">
      <c r="B36" s="9" t="s">
        <v>54</v>
      </c>
      <c r="C36" s="57"/>
      <c r="D36" s="11" t="s">
        <v>24</v>
      </c>
      <c r="E36" s="12"/>
      <c r="F36" s="15"/>
      <c r="G36" s="11"/>
      <c r="H36" s="13"/>
      <c r="J36" s="66"/>
      <c r="K36" s="66"/>
      <c r="L36" s="66"/>
      <c r="M36" s="66"/>
      <c r="N36" s="66"/>
      <c r="O36" s="66"/>
      <c r="P36" s="66"/>
    </row>
    <row r="37" spans="2:16" ht="16.5" customHeight="1" x14ac:dyDescent="0.15">
      <c r="B37" s="10" t="s">
        <v>48</v>
      </c>
      <c r="C37" s="31"/>
      <c r="D37" s="11" t="s">
        <v>24</v>
      </c>
      <c r="E37" s="12"/>
      <c r="F37" s="15"/>
      <c r="G37" s="11"/>
      <c r="H37" s="13"/>
      <c r="J37" s="66"/>
      <c r="K37" s="66"/>
      <c r="L37" s="66"/>
      <c r="M37" s="66"/>
      <c r="N37" s="66"/>
      <c r="O37" s="66"/>
      <c r="P37" s="66"/>
    </row>
    <row r="38" spans="2:16" ht="16.5" customHeight="1" x14ac:dyDescent="0.15">
      <c r="B38" s="10" t="s">
        <v>49</v>
      </c>
      <c r="C38" s="31"/>
      <c r="D38" s="11" t="s">
        <v>24</v>
      </c>
      <c r="E38" s="12"/>
      <c r="F38" s="15"/>
      <c r="G38" s="11"/>
      <c r="H38" s="13"/>
      <c r="J38" s="66"/>
      <c r="K38" s="66"/>
      <c r="L38" s="66"/>
      <c r="M38" s="66"/>
      <c r="N38" s="66"/>
      <c r="O38" s="66"/>
      <c r="P38" s="66"/>
    </row>
    <row r="39" spans="2:16" ht="16.5" customHeight="1" x14ac:dyDescent="0.15">
      <c r="B39" s="10" t="s">
        <v>50</v>
      </c>
      <c r="C39" s="31"/>
      <c r="D39" s="11" t="s">
        <v>24</v>
      </c>
      <c r="E39" s="12"/>
      <c r="F39" s="15"/>
      <c r="G39" s="11"/>
      <c r="H39" s="13"/>
      <c r="J39" s="66"/>
      <c r="K39" s="66"/>
      <c r="L39" s="66"/>
      <c r="M39" s="66"/>
      <c r="N39" s="66"/>
      <c r="O39" s="66"/>
      <c r="P39" s="66"/>
    </row>
    <row r="40" spans="2:16" ht="16.5" customHeight="1" x14ac:dyDescent="0.15">
      <c r="B40" s="10" t="s">
        <v>51</v>
      </c>
      <c r="C40" s="31"/>
      <c r="D40" s="11" t="s">
        <v>24</v>
      </c>
      <c r="E40" s="12"/>
      <c r="F40" s="15"/>
      <c r="G40" s="11"/>
      <c r="H40" s="13"/>
      <c r="J40" s="66"/>
      <c r="K40" s="66"/>
      <c r="L40" s="66"/>
      <c r="M40" s="66"/>
      <c r="N40" s="66"/>
      <c r="O40" s="66"/>
      <c r="P40" s="66"/>
    </row>
    <row r="41" spans="2:16" ht="16.5" customHeight="1" x14ac:dyDescent="0.15">
      <c r="B41" s="10" t="s">
        <v>52</v>
      </c>
      <c r="C41" s="31"/>
      <c r="D41" s="11" t="s">
        <v>24</v>
      </c>
      <c r="E41" s="12"/>
      <c r="F41" s="15"/>
      <c r="G41" s="11"/>
      <c r="H41" s="13"/>
      <c r="J41" s="66"/>
      <c r="K41" s="66"/>
      <c r="L41" s="66"/>
      <c r="M41" s="66"/>
      <c r="N41" s="66"/>
      <c r="O41" s="66"/>
      <c r="P41" s="66"/>
    </row>
    <row r="42" spans="2:16" ht="16.5" customHeight="1" x14ac:dyDescent="0.15">
      <c r="B42" s="10" t="s">
        <v>53</v>
      </c>
      <c r="C42" s="31"/>
      <c r="D42" s="11" t="s">
        <v>24</v>
      </c>
      <c r="E42" s="12"/>
      <c r="F42" s="15"/>
      <c r="G42" s="11"/>
      <c r="H42" s="13"/>
      <c r="J42" s="66"/>
      <c r="K42" s="66"/>
      <c r="L42" s="66"/>
      <c r="M42" s="66"/>
      <c r="N42" s="66"/>
      <c r="O42" s="66"/>
      <c r="P42" s="66"/>
    </row>
    <row r="43" spans="2:16" ht="16.5" customHeight="1" x14ac:dyDescent="0.15">
      <c r="B43" s="10" t="s">
        <v>55</v>
      </c>
      <c r="C43" s="31"/>
      <c r="D43" s="11" t="s">
        <v>24</v>
      </c>
      <c r="E43" s="12"/>
      <c r="F43" s="15"/>
      <c r="G43" s="11"/>
      <c r="H43" s="13"/>
      <c r="J43" s="66"/>
      <c r="K43" s="66"/>
      <c r="L43" s="66"/>
      <c r="M43" s="66"/>
      <c r="N43" s="66"/>
      <c r="O43" s="66"/>
      <c r="P43" s="66"/>
    </row>
    <row r="44" spans="2:16" ht="16.5" customHeight="1" x14ac:dyDescent="0.15">
      <c r="B44" s="10" t="s">
        <v>56</v>
      </c>
      <c r="C44" s="58"/>
      <c r="D44" s="11" t="s">
        <v>24</v>
      </c>
      <c r="E44" s="12"/>
      <c r="F44" s="15"/>
      <c r="G44" s="11"/>
      <c r="H44" s="13"/>
      <c r="J44" s="66"/>
      <c r="K44" s="66"/>
      <c r="L44" s="66"/>
      <c r="M44" s="66"/>
      <c r="N44" s="66"/>
      <c r="O44" s="66"/>
      <c r="P44" s="66"/>
    </row>
    <row r="45" spans="2:16" ht="16.5" customHeight="1" x14ac:dyDescent="0.15">
      <c r="B45" s="10" t="s">
        <v>57</v>
      </c>
      <c r="C45" s="31"/>
      <c r="D45" s="11" t="s">
        <v>24</v>
      </c>
      <c r="E45" s="12"/>
      <c r="F45" s="15"/>
      <c r="G45" s="11"/>
      <c r="H45" s="13"/>
      <c r="J45" s="66"/>
      <c r="K45" s="66"/>
      <c r="L45" s="66"/>
      <c r="M45" s="66"/>
      <c r="N45" s="66"/>
      <c r="O45" s="66"/>
      <c r="P45" s="66"/>
    </row>
    <row r="46" spans="2:16" ht="16.5" customHeight="1" x14ac:dyDescent="0.15">
      <c r="B46" s="10" t="s">
        <v>58</v>
      </c>
      <c r="C46" s="31"/>
      <c r="D46" s="11" t="s">
        <v>24</v>
      </c>
      <c r="E46" s="12"/>
      <c r="F46" s="15"/>
      <c r="G46" s="11"/>
      <c r="H46" s="13"/>
      <c r="J46" s="66"/>
      <c r="K46" s="66"/>
      <c r="L46" s="66"/>
      <c r="M46" s="66"/>
      <c r="N46" s="66"/>
      <c r="O46" s="66"/>
      <c r="P46" s="66"/>
    </row>
    <row r="47" spans="2:16" ht="16.5" customHeight="1" x14ac:dyDescent="0.15">
      <c r="B47" s="10" t="s">
        <v>84</v>
      </c>
      <c r="C47" s="31"/>
      <c r="D47" s="11" t="s">
        <v>24</v>
      </c>
      <c r="E47" s="12"/>
      <c r="F47" s="15"/>
      <c r="G47" s="11"/>
      <c r="H47" s="13"/>
      <c r="J47" s="66"/>
      <c r="K47" s="66"/>
      <c r="L47" s="66"/>
      <c r="M47" s="66"/>
      <c r="N47" s="66"/>
      <c r="O47" s="66"/>
      <c r="P47" s="66"/>
    </row>
    <row r="48" spans="2:16" ht="16.5" customHeight="1" x14ac:dyDescent="0.15">
      <c r="B48" s="27" t="s">
        <v>25</v>
      </c>
      <c r="C48" s="31"/>
      <c r="D48" s="11" t="s">
        <v>62</v>
      </c>
      <c r="E48" s="12"/>
      <c r="F48" s="15"/>
      <c r="G48" s="11"/>
      <c r="H48" s="13"/>
      <c r="J48" s="66"/>
      <c r="K48" s="66"/>
      <c r="L48" s="66"/>
      <c r="M48" s="66"/>
      <c r="N48" s="66"/>
      <c r="O48" s="66"/>
      <c r="P48" s="66"/>
    </row>
    <row r="49" spans="1:16" ht="16.5" customHeight="1" x14ac:dyDescent="0.15">
      <c r="B49" s="27" t="s">
        <v>26</v>
      </c>
      <c r="C49" s="31"/>
      <c r="D49" s="11"/>
      <c r="E49" s="12"/>
      <c r="F49" s="15"/>
      <c r="G49" s="11"/>
      <c r="H49" s="13"/>
      <c r="J49" s="66"/>
      <c r="K49" s="66"/>
      <c r="L49" s="66"/>
      <c r="M49" s="66"/>
      <c r="N49" s="66"/>
      <c r="O49" s="66"/>
      <c r="P49" s="66"/>
    </row>
    <row r="50" spans="1:16" ht="15" customHeight="1" thickBot="1" x14ac:dyDescent="0.2">
      <c r="B50" s="28" t="s">
        <v>40</v>
      </c>
      <c r="C50" s="33"/>
      <c r="D50" s="16"/>
      <c r="E50" s="17"/>
      <c r="F50" s="18"/>
      <c r="G50" s="16"/>
      <c r="H50" s="19"/>
      <c r="J50" s="66"/>
      <c r="K50" s="66"/>
      <c r="L50" s="66"/>
      <c r="M50" s="66"/>
      <c r="N50" s="66"/>
      <c r="O50" s="66"/>
      <c r="P50" s="66"/>
    </row>
    <row r="51" spans="1:16" ht="16.5" thickTop="1" x14ac:dyDescent="0.15">
      <c r="B51" s="43" t="s">
        <v>60</v>
      </c>
      <c r="C51" s="75"/>
      <c r="D51" s="76"/>
      <c r="E51" s="76"/>
      <c r="F51" s="76"/>
      <c r="G51" s="76"/>
      <c r="H51" s="77"/>
      <c r="J51" s="66"/>
      <c r="K51" s="66"/>
      <c r="L51" s="66"/>
      <c r="M51" s="66"/>
      <c r="N51" s="66"/>
      <c r="O51" s="66"/>
      <c r="P51" s="66"/>
    </row>
    <row r="52" spans="1:16" x14ac:dyDescent="0.15">
      <c r="B52" s="39" t="s">
        <v>59</v>
      </c>
      <c r="C52" s="84"/>
      <c r="D52" s="85"/>
      <c r="E52" s="85"/>
      <c r="F52" s="85"/>
      <c r="G52" s="85"/>
      <c r="H52" s="86"/>
      <c r="J52" s="66"/>
      <c r="K52" s="66"/>
      <c r="L52" s="66"/>
      <c r="M52" s="66"/>
      <c r="N52" s="66"/>
      <c r="O52" s="66"/>
      <c r="P52" s="66"/>
    </row>
    <row r="53" spans="1:16" ht="16.5" customHeight="1" x14ac:dyDescent="0.15">
      <c r="B53" s="39" t="s">
        <v>27</v>
      </c>
      <c r="C53" s="78"/>
      <c r="D53" s="79"/>
      <c r="E53" s="79"/>
      <c r="F53" s="79"/>
      <c r="G53" s="79"/>
      <c r="H53" s="80"/>
      <c r="J53" s="66"/>
      <c r="K53" s="66"/>
      <c r="L53" s="66"/>
      <c r="M53" s="66"/>
      <c r="N53" s="66"/>
      <c r="O53" s="66"/>
      <c r="P53" s="66"/>
    </row>
    <row r="54" spans="1:16" ht="16.5" customHeight="1" x14ac:dyDescent="0.15">
      <c r="B54" s="40" t="s">
        <v>28</v>
      </c>
      <c r="C54" s="81"/>
      <c r="D54" s="82"/>
      <c r="E54" s="82"/>
      <c r="F54" s="82"/>
      <c r="G54" s="82"/>
      <c r="H54" s="83"/>
      <c r="J54" s="66"/>
      <c r="K54" s="66"/>
      <c r="L54" s="66"/>
      <c r="M54" s="66"/>
      <c r="N54" s="66"/>
      <c r="O54" s="66"/>
      <c r="P54" s="66"/>
    </row>
    <row r="55" spans="1:16" ht="16.5" customHeight="1" x14ac:dyDescent="0.15">
      <c r="B55" s="40" t="s">
        <v>29</v>
      </c>
      <c r="C55" s="81"/>
      <c r="D55" s="82"/>
      <c r="E55" s="82"/>
      <c r="F55" s="82"/>
      <c r="G55" s="82"/>
      <c r="H55" s="83"/>
      <c r="J55" s="66"/>
      <c r="K55" s="66"/>
      <c r="L55" s="66"/>
      <c r="M55" s="66"/>
      <c r="N55" s="66"/>
      <c r="O55" s="66"/>
      <c r="P55" s="66"/>
    </row>
    <row r="56" spans="1:16" ht="16.5" customHeight="1" x14ac:dyDescent="0.15">
      <c r="B56" s="40" t="s">
        <v>30</v>
      </c>
      <c r="C56" s="81"/>
      <c r="D56" s="82"/>
      <c r="E56" s="82"/>
      <c r="F56" s="82"/>
      <c r="G56" s="82"/>
      <c r="H56" s="83"/>
      <c r="J56" s="66"/>
      <c r="K56" s="66"/>
      <c r="L56" s="66"/>
      <c r="M56" s="66"/>
      <c r="N56" s="66"/>
      <c r="O56" s="66"/>
      <c r="P56" s="66"/>
    </row>
    <row r="57" spans="1:16" ht="16.5" customHeight="1" x14ac:dyDescent="0.15">
      <c r="B57" s="40" t="s">
        <v>63</v>
      </c>
      <c r="C57" s="81"/>
      <c r="D57" s="82"/>
      <c r="E57" s="82"/>
      <c r="F57" s="82"/>
      <c r="G57" s="82"/>
      <c r="H57" s="83"/>
      <c r="J57" s="66"/>
      <c r="K57" s="66"/>
      <c r="L57" s="66"/>
      <c r="M57" s="66"/>
      <c r="N57" s="66"/>
      <c r="O57" s="66"/>
      <c r="P57" s="66"/>
    </row>
    <row r="58" spans="1:16" x14ac:dyDescent="0.15">
      <c r="B58" s="41" t="s">
        <v>31</v>
      </c>
      <c r="C58" s="92"/>
      <c r="D58" s="93"/>
      <c r="E58" s="93"/>
      <c r="F58" s="93"/>
      <c r="G58" s="93"/>
      <c r="H58" s="94"/>
      <c r="J58" s="66"/>
      <c r="K58" s="66"/>
      <c r="L58" s="66"/>
      <c r="M58" s="66"/>
      <c r="N58" s="66"/>
      <c r="O58" s="66"/>
      <c r="P58" s="66"/>
    </row>
    <row r="59" spans="1:16" ht="15.75" thickBot="1" x14ac:dyDescent="0.2">
      <c r="B59" s="42" t="s">
        <v>61</v>
      </c>
      <c r="C59" s="72"/>
      <c r="D59" s="73"/>
      <c r="E59" s="73"/>
      <c r="F59" s="73"/>
      <c r="G59" s="73"/>
      <c r="H59" s="74"/>
      <c r="J59" s="66"/>
      <c r="K59" s="66"/>
      <c r="L59" s="66"/>
      <c r="M59" s="66"/>
      <c r="N59" s="66"/>
      <c r="O59" s="66"/>
      <c r="P59" s="66"/>
    </row>
    <row r="60" spans="1:16" x14ac:dyDescent="0.15">
      <c r="J60" s="66"/>
      <c r="K60" s="66"/>
      <c r="L60" s="66"/>
      <c r="M60" s="66"/>
      <c r="N60" s="66"/>
      <c r="O60" s="66"/>
      <c r="P60" s="66"/>
    </row>
    <row r="61" spans="1:16" x14ac:dyDescent="0.2">
      <c r="A61" s="62"/>
      <c r="B61" s="63"/>
      <c r="C61" s="64"/>
      <c r="D61" s="65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1:16" x14ac:dyDescent="0.2">
      <c r="A62" s="62"/>
      <c r="B62" s="63"/>
      <c r="C62" s="64"/>
      <c r="D62" s="63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x14ac:dyDescent="0.2">
      <c r="A63" s="62"/>
      <c r="B63" s="63"/>
      <c r="C63" s="64"/>
      <c r="D63" s="63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x14ac:dyDescent="0.2">
      <c r="A64" s="62"/>
      <c r="B64" s="63"/>
      <c r="C64" s="64"/>
      <c r="D64" s="63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x14ac:dyDescent="0.2">
      <c r="A65" s="62"/>
      <c r="B65" s="63"/>
      <c r="C65" s="64"/>
      <c r="D65" s="63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s="69" customFormat="1" x14ac:dyDescent="0.2">
      <c r="C66" s="70"/>
      <c r="D66" s="71"/>
    </row>
    <row r="67" spans="1:16" s="69" customFormat="1" x14ac:dyDescent="0.15">
      <c r="C67" s="70"/>
    </row>
    <row r="68" spans="1:16" s="69" customFormat="1" x14ac:dyDescent="0.15">
      <c r="C68" s="70"/>
    </row>
    <row r="69" spans="1:16" s="69" customFormat="1" x14ac:dyDescent="0.15">
      <c r="C69" s="70"/>
    </row>
    <row r="70" spans="1:16" s="69" customFormat="1" x14ac:dyDescent="0.15">
      <c r="C70" s="70"/>
    </row>
    <row r="71" spans="1:16" s="69" customFormat="1" x14ac:dyDescent="0.15">
      <c r="C71" s="70"/>
    </row>
    <row r="72" spans="1:16" s="69" customFormat="1" x14ac:dyDescent="0.15">
      <c r="C72" s="70"/>
    </row>
    <row r="73" spans="1:16" s="69" customFormat="1" x14ac:dyDescent="0.15">
      <c r="C73" s="70"/>
    </row>
    <row r="74" spans="1:16" s="69" customFormat="1" x14ac:dyDescent="0.15">
      <c r="C74" s="70"/>
    </row>
    <row r="75" spans="1:16" s="69" customFormat="1" x14ac:dyDescent="0.15">
      <c r="C75" s="70"/>
    </row>
  </sheetData>
  <mergeCells count="31">
    <mergeCell ref="C8:H8"/>
    <mergeCell ref="C10:H10"/>
    <mergeCell ref="C9:H9"/>
    <mergeCell ref="C14:H14"/>
    <mergeCell ref="C3:H3"/>
    <mergeCell ref="C4:H4"/>
    <mergeCell ref="C5:H5"/>
    <mergeCell ref="C6:H6"/>
    <mergeCell ref="C7:H7"/>
    <mergeCell ref="E12:F12"/>
    <mergeCell ref="E13:F13"/>
    <mergeCell ref="C11:H11"/>
    <mergeCell ref="C15:H15"/>
    <mergeCell ref="C17:H17"/>
    <mergeCell ref="C18:H18"/>
    <mergeCell ref="C19:H19"/>
    <mergeCell ref="C16:H16"/>
    <mergeCell ref="C20:H20"/>
    <mergeCell ref="C21:F21"/>
    <mergeCell ref="G21:H21"/>
    <mergeCell ref="C57:H57"/>
    <mergeCell ref="C58:H58"/>
    <mergeCell ref="D33:H33"/>
    <mergeCell ref="D34:H34"/>
    <mergeCell ref="C59:H59"/>
    <mergeCell ref="C51:H51"/>
    <mergeCell ref="C53:H53"/>
    <mergeCell ref="C54:H54"/>
    <mergeCell ref="C55:H55"/>
    <mergeCell ref="C56:H56"/>
    <mergeCell ref="C52:H52"/>
  </mergeCells>
  <phoneticPr fontId="2"/>
  <hyperlinks>
    <hyperlink ref="C11" r:id="rId1" display="https://www.tubular.nipponsteel.com/" xr:uid="{2F3E6D09-FDFE-470F-BF52-24148A9E8E5F}"/>
    <hyperlink ref="C11:H11" r:id="rId2" display=" https://www.tubular.nipponsteel.com/" xr:uid="{BF0917F4-87A2-483C-ABF6-34EB36ABC157}"/>
  </hyperlinks>
  <pageMargins left="0.31496062992125984" right="0.15748031496062992" top="0.31496062992125984" bottom="0.31496062992125984" header="0.31496062992125984" footer="0.51181102362204722"/>
  <pageSetup paperSize="9" scale="53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B961-4B75-4E07-A76C-1EB5B4CE3FD3}">
  <dimension ref="B2"/>
  <sheetViews>
    <sheetView workbookViewId="0">
      <selection activeCell="B2" sqref="B2"/>
    </sheetView>
  </sheetViews>
  <sheetFormatPr defaultRowHeight="13.5" x14ac:dyDescent="0.15"/>
  <sheetData>
    <row r="2" spans="2:2" ht="15" x14ac:dyDescent="0.25">
      <c r="B2" s="118" t="s">
        <v>95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1BFB-064F-46C1-ACFA-22182E616244}">
  <dimension ref="B2"/>
  <sheetViews>
    <sheetView workbookViewId="0">
      <selection activeCell="B2" sqref="B2"/>
    </sheetView>
  </sheetViews>
  <sheetFormatPr defaultRowHeight="13.5" x14ac:dyDescent="0.15"/>
  <sheetData>
    <row r="2" spans="2:2" ht="15" x14ac:dyDescent="0.25">
      <c r="B2" s="118" t="s">
        <v>95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9100-C682-4215-AF3A-588ABB7ECA4A}">
  <dimension ref="B2"/>
  <sheetViews>
    <sheetView workbookViewId="0">
      <selection activeCell="D18" sqref="D18"/>
    </sheetView>
  </sheetViews>
  <sheetFormatPr defaultRowHeight="13.5" x14ac:dyDescent="0.15"/>
  <sheetData>
    <row r="2" spans="2:2" ht="15" x14ac:dyDescent="0.25">
      <c r="B2" s="118" t="s">
        <v>95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jennomg_x00e5_tt xmlns="3f7a7697-44ae-4f38-9a83-c7df3476d969">true</Gjennomg_x00e5_tt>
    <Aktuelt xmlns="3f7a7697-44ae-4f38-9a83-c7df3476d9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DC7EAEB905314B977C9570E835F2A3" ma:contentTypeVersion="27" ma:contentTypeDescription="Opprett et nytt dokument." ma:contentTypeScope="" ma:versionID="567644e09e95d33f00df950c2d494c95">
  <xsd:schema xmlns:xsd="http://www.w3.org/2001/XMLSchema" xmlns:xs="http://www.w3.org/2001/XMLSchema" xmlns:p="http://schemas.microsoft.com/office/2006/metadata/properties" xmlns:ns2="83b1a8c0-77a7-4361-ad90-f27d45995996" xmlns:ns3="3f7a7697-44ae-4f38-9a83-c7df3476d969" targetNamespace="http://schemas.microsoft.com/office/2006/metadata/properties" ma:root="true" ma:fieldsID="bcaa06fd148042e9196afcdd119df0a2" ns2:_="" ns3:_="">
    <xsd:import namespace="83b1a8c0-77a7-4361-ad90-f27d45995996"/>
    <xsd:import namespace="3f7a7697-44ae-4f38-9a83-c7df3476d9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Gjennomg_x00e5_tt" minOccurs="0"/>
                <xsd:element ref="ns3:Aktuelt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1a8c0-77a7-4361-ad90-f27d459959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a7697-44ae-4f38-9a83-c7df3476d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Gjennomg_x00e5_tt" ma:index="20" nillable="true" ma:displayName="Gjennomgått" ma:default="1" ma:format="Dropdown" ma:internalName="Gjennomg_x00e5_tt">
      <xsd:simpleType>
        <xsd:restriction base="dms:Boolean"/>
      </xsd:simpleType>
    </xsd:element>
    <xsd:element name="Aktuelt" ma:index="21" nillable="true" ma:displayName="Aktuelt" ma:format="Dropdown" ma:internalName="Aktuelt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29113-4480-426C-BA09-B27E79329780}">
  <ds:schemaRefs>
    <ds:schemaRef ds:uri="http://purl.org/dc/terms/"/>
    <ds:schemaRef ds:uri="3f7a7697-44ae-4f38-9a83-c7df3476d96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83b1a8c0-77a7-4361-ad90-f27d4599599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F03463-FA9A-4107-A7A8-5754345500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3FA9D2-658C-4BE5-916B-E1D957B12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1a8c0-77a7-4361-ad90-f27d45995996"/>
    <ds:schemaRef ds:uri="3f7a7697-44ae-4f38-9a83-c7df3476d9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Well Condition Data</vt:lpstr>
      <vt:lpstr>Any other info.</vt:lpstr>
      <vt:lpstr>Formation water analysis</vt:lpstr>
      <vt:lpstr>Well Design (Schematic)</vt:lpstr>
    </vt:vector>
  </TitlesOfParts>
  <Manager/>
  <Company>新日鐵住金株式会社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104819</dc:creator>
  <cp:keywords/>
  <dc:description/>
  <cp:lastModifiedBy>Kyohei Kanki - Nippon Steel</cp:lastModifiedBy>
  <cp:revision/>
  <cp:lastPrinted>2022-02-27T23:22:49Z</cp:lastPrinted>
  <dcterms:created xsi:type="dcterms:W3CDTF">2017-02-20T01:39:14Z</dcterms:created>
  <dcterms:modified xsi:type="dcterms:W3CDTF">2026-08-18T00:37:27Z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0x01010087DC7EAEB905314B977C9570E835F2A3</vt:lpwstr>
  </property>
</Properties>
</file>